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LS\AAC\AIT\COLANTONI\RDA PUBBLICHE\Procedure aperte\Gara manutenzione DWDM\01_RdO\"/>
    </mc:Choice>
  </mc:AlternateContent>
  <xr:revisionPtr revIDLastSave="0" documentId="13_ncr:1_{E36FD2D7-A7C4-4887-92A6-E0D442857CA4}" xr6:coauthVersionLast="47" xr6:coauthVersionMax="47" xr10:uidLastSave="{00000000-0000-0000-0000-000000000000}"/>
  <bookViews>
    <workbookView xWindow="-108" yWindow="-108" windowWidth="23256" windowHeight="12576" xr2:uid="{EEDC7C93-A600-43CD-AD12-36F80F2CDB21}"/>
  </bookViews>
  <sheets>
    <sheet name="OE" sheetId="2" r:id="rId1"/>
    <sheet name="Foglio1" sheetId="1" r:id="rId2"/>
  </sheets>
  <definedNames>
    <definedName name="_xlnm._FilterDatabase" localSheetId="0" hidden="1">OE!$A$7:$E$8</definedName>
    <definedName name="_xlnm.Print_Area" localSheetId="0">OE!$A$6:$J$8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25" i="2"/>
  <c r="F27" i="2" s="1"/>
  <c r="J8" i="2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8" i="2"/>
  <c r="G9" i="2"/>
  <c r="G10" i="2"/>
  <c r="G11" i="2"/>
  <c r="G12" i="2"/>
  <c r="G13" i="2"/>
  <c r="G14" i="2"/>
  <c r="G15" i="2"/>
  <c r="G16" i="2"/>
  <c r="G17" i="2"/>
  <c r="G18" i="2"/>
  <c r="G8" i="2"/>
  <c r="F23" i="2"/>
  <c r="F16" i="2"/>
  <c r="F15" i="2"/>
  <c r="F11" i="2"/>
  <c r="F12" i="2"/>
  <c r="F13" i="2"/>
  <c r="F17" i="2"/>
  <c r="F18" i="2"/>
  <c r="F8" i="2"/>
  <c r="F10" i="2"/>
  <c r="F9" i="2"/>
  <c r="F19" i="2" l="1"/>
  <c r="J19" i="2"/>
  <c r="F31" i="2" l="1"/>
</calcChain>
</file>

<file path=xl/sharedStrings.xml><?xml version="1.0" encoding="utf-8"?>
<sst xmlns="http://schemas.openxmlformats.org/spreadsheetml/2006/main" count="61" uniqueCount="53">
  <si>
    <t>Dichiarazione da compilare a cura del Concorrente</t>
  </si>
  <si>
    <r>
      <t xml:space="preserve"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
OFFRE,
</t>
    </r>
    <r>
      <rPr>
        <sz val="22"/>
        <color theme="1"/>
        <rFont val="Aptos Display"/>
        <family val="2"/>
        <scheme val="major"/>
      </rPr>
      <t>sotto la sua responsabilità civile e penale ai sensi del D.P.R. n. 445/2000 e s.m.i.,</t>
    </r>
    <r>
      <rPr>
        <b/>
        <u/>
        <sz val="22"/>
        <color theme="1"/>
        <rFont val="Aptos Display"/>
        <family val="2"/>
        <scheme val="major"/>
      </rPr>
      <t xml:space="preserve"> i seguenti ribassi %</t>
    </r>
    <r>
      <rPr>
        <sz val="22"/>
        <color theme="1"/>
        <rFont val="Aptos Display"/>
        <family val="2"/>
        <scheme val="major"/>
      </rPr>
      <t xml:space="preserve">  relativi l’appalto in oggetto, da applicarsi sugli importi unitari a base di gara, al netto di IVA, nonché degli oneri della sicurezza</t>
    </r>
  </si>
  <si>
    <t>NR</t>
  </si>
  <si>
    <t>u.m.</t>
  </si>
  <si>
    <t>Q.tà</t>
  </si>
  <si>
    <t>CANONE MENSILE A BASE D'ASTA (€)</t>
  </si>
  <si>
    <t>CANONE ANNUALE A BASE D'ASTA (€)</t>
  </si>
  <si>
    <t>Incidenza %</t>
  </si>
  <si>
    <t>% RIBASSO OFFERTO</t>
  </si>
  <si>
    <t>IMPORTO UNITARIO OFFERTO AL NETTO DI RIBASSO</t>
  </si>
  <si>
    <t>IMPORTO TOTALE OFFERTO AL NETTO DI RIBASSO</t>
  </si>
  <si>
    <t>1.1</t>
  </si>
  <si>
    <t>1.2</t>
  </si>
  <si>
    <t>1.3</t>
  </si>
  <si>
    <t>1.4</t>
  </si>
  <si>
    <t>DESCRIZIONE</t>
  </si>
  <si>
    <t>gg/uu</t>
  </si>
  <si>
    <t>TOTALE IMPORTO A BASE D'ASTA</t>
  </si>
  <si>
    <t xml:space="preserve">RIBASSO MEDIO PONDERATO OFFERTO </t>
  </si>
  <si>
    <t>TOTALE IMPORTO OFFERTO</t>
  </si>
  <si>
    <t>ONERI DELLA SICUREZZA NON SOGGETTI A RIBASSO</t>
  </si>
  <si>
    <t>TOTALE</t>
  </si>
  <si>
    <t>INOLTRE DICHIARA
che, ai sensi dell’art. 108, comma 9, del Codice</t>
  </si>
  <si>
    <r>
      <rPr>
        <b/>
        <sz val="22"/>
        <rFont val="Aptos Display"/>
        <family val="2"/>
        <scheme val="major"/>
      </rPr>
      <t>COSTI RELATIVI ALLA SICUREZZA DA RISCHIO SPECIFICO (o aziendali)</t>
    </r>
    <r>
      <rPr>
        <sz val="22"/>
        <rFont val="Aptos Display"/>
        <family val="2"/>
        <scheme val="major"/>
      </rPr>
      <t xml:space="preserve">
Tali costi risultano congrui rispetto all’entità ed alle caratteristiche delle prestazioni oggetto dell’appalto</t>
    </r>
  </si>
  <si>
    <r>
      <t xml:space="preserve">I COSTI DELLA MANODOPERA </t>
    </r>
    <r>
      <rPr>
        <sz val="22"/>
        <rFont val="Aptos Display"/>
        <family val="2"/>
        <scheme val="major"/>
      </rPr>
      <t>sono pari o superiori a quelli indicati nei documenti a base di gara</t>
    </r>
  </si>
  <si>
    <t>(Indicare con una x)</t>
  </si>
  <si>
    <t>oppure</t>
  </si>
  <si>
    <r>
      <t xml:space="preserve">I COSTI DELLA MANODOPERA sono pari ad €                                                                            
</t>
    </r>
    <r>
      <rPr>
        <sz val="22"/>
        <rFont val="Aptos Display"/>
        <family val="2"/>
        <scheme val="major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</si>
  <si>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t>Documento informatico firmato digitalmente ai sensi del D. Lgs. n. 82/2005 s.m.i. e norme collegate, il quale sostituisce il documento cartaceo e la firma autografa.</t>
  </si>
  <si>
    <t>13. SCHEMA DI OFFERTA ECONOMICA</t>
  </si>
  <si>
    <t>Gara europea a procedura aperta per l’affidamento del Servizio di manutenzione della rete di trasporto DWDM realizzata in tecnologia Nokia ed Adtran</t>
  </si>
  <si>
    <t>Servizio di NOC e SPOC</t>
  </si>
  <si>
    <t>canone trimestrale</t>
  </si>
  <si>
    <t>Intervento ON-SITE correttivo su sistemi NOKIA</t>
  </si>
  <si>
    <t>caduno</t>
  </si>
  <si>
    <t>Intervento ON-SITE correttivo su sistemi ADTRAN</t>
  </si>
  <si>
    <t>Intervento ON-SITE manutenzione preventiva NOKIA</t>
  </si>
  <si>
    <t>1.5</t>
  </si>
  <si>
    <t>Intervento ON-SITE manutenzione preventiva ADTRAN</t>
  </si>
  <si>
    <t>1.6</t>
  </si>
  <si>
    <t>1.7</t>
  </si>
  <si>
    <t>1.8</t>
  </si>
  <si>
    <t>1.9</t>
  </si>
  <si>
    <t>1.11</t>
  </si>
  <si>
    <t>Servizio di manuntenzione software NOKIA</t>
  </si>
  <si>
    <t>Servizio di manuntenzione software ADTRAN</t>
  </si>
  <si>
    <t>Servizio di manuntenzione hardware NOKIA</t>
  </si>
  <si>
    <t>Servizio di manuntenzione hardware ADTRAN</t>
  </si>
  <si>
    <t>Servizio di assistenza sistemistica - Senior Network Engineer/Architect Network Specialist</t>
  </si>
  <si>
    <t>1.10*</t>
  </si>
  <si>
    <t>* Si precisa che, con riferimento ai servizi di assistenza sistemistica (rif. 1.10), la tariffa giornaliera indicata è da intendersi quale tariffa giornaliera media delle due figure professionali richieste per l'erogazione dei suddetti servizi.</t>
  </si>
  <si>
    <r>
      <t xml:space="preserve">NOTA alla compilazione dello Schema di Offerta Economica
</t>
    </r>
    <r>
      <rPr>
        <sz val="24"/>
        <rFont val="Aptos Display"/>
        <family val="2"/>
        <scheme val="major"/>
      </rPr>
      <t xml:space="preserve">- le celle da compilare sono solamente quelle in </t>
    </r>
    <r>
      <rPr>
        <b/>
        <sz val="24"/>
        <color theme="9" tint="0.39997558519241921"/>
        <rFont val="Aptos Display"/>
        <family val="2"/>
        <scheme val="major"/>
      </rPr>
      <t>VERDE</t>
    </r>
    <r>
      <rPr>
        <sz val="24"/>
        <rFont val="Aptos Display"/>
        <family val="2"/>
        <scheme val="major"/>
      </rPr>
      <t>;
- l’offerta economica è sottoscritta digitalmente con le modalità indicate per la sottoscrizione della domanda di cui al paragrafo  “Domanda di partecipazione ed eventuale procura” del Disciplinare di gara;
- il ribasso, indicato nella cella F25 sarà utilizzato per determinare la graduatoria finale. Tale valore dovrà esser risportato altresì nell'apposita sezione della Busta C Economica.</t>
    </r>
  </si>
  <si>
    <t xml:space="preserve">Servizio di Patching - Sistemista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</si>
</sst>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22"/>
      <color rgb="FFFF0000"/>
      <name val="Calibri Light"/>
      <family val="2"/>
    </font>
    <font>
      <sz val="22"/>
      <color theme="1"/>
      <name val="Aptos Display"/>
      <family val="2"/>
      <scheme val="major"/>
    </font>
    <font>
      <b/>
      <sz val="22"/>
      <color rgb="FF000000"/>
      <name val="Aptos Display"/>
      <family val="2"/>
      <scheme val="major"/>
    </font>
    <font>
      <b/>
      <i/>
      <sz val="22"/>
      <color rgb="FF000000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u/>
      <sz val="22"/>
      <color theme="1"/>
      <name val="Aptos Display"/>
      <family val="2"/>
      <scheme val="major"/>
    </font>
    <font>
      <b/>
      <sz val="22"/>
      <color theme="0"/>
      <name val="Aptos Display"/>
      <family val="2"/>
      <scheme val="major"/>
    </font>
    <font>
      <sz val="22"/>
      <color theme="0"/>
      <name val="Aptos Display"/>
      <family val="2"/>
      <scheme val="major"/>
    </font>
    <font>
      <i/>
      <sz val="22"/>
      <name val="Aptos Display"/>
      <family val="2"/>
      <scheme val="major"/>
    </font>
    <font>
      <b/>
      <sz val="22"/>
      <name val="Aptos Display"/>
      <family val="2"/>
      <scheme val="major"/>
    </font>
    <font>
      <sz val="22"/>
      <name val="Aptos Display"/>
      <family val="2"/>
      <scheme val="major"/>
    </font>
    <font>
      <b/>
      <sz val="22"/>
      <color rgb="FFFF0000"/>
      <name val="Aptos Display"/>
      <family val="2"/>
      <scheme val="major"/>
    </font>
    <font>
      <b/>
      <sz val="24"/>
      <name val="Aptos Display"/>
      <family val="2"/>
      <scheme val="major"/>
    </font>
    <font>
      <sz val="24"/>
      <name val="Aptos Display"/>
      <family val="2"/>
      <scheme val="major"/>
    </font>
    <font>
      <b/>
      <sz val="24"/>
      <color theme="9" tint="0.39997558519241921"/>
      <name val="Aptos Display"/>
      <family val="2"/>
      <scheme val="major"/>
    </font>
    <font>
      <b/>
      <i/>
      <sz val="22"/>
      <name val="Aptos Display"/>
      <family val="2"/>
      <scheme val="maj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Continuous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2" fontId="9" fillId="3" borderId="0" xfId="0" applyNumberFormat="1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 applyProtection="1">
      <alignment horizontal="center" vertical="center"/>
      <protection locked="0"/>
    </xf>
    <xf numFmtId="0" fontId="3" fillId="5" borderId="0" xfId="0" applyFont="1" applyFill="1"/>
    <xf numFmtId="0" fontId="6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/>
    </xf>
    <xf numFmtId="165" fontId="3" fillId="5" borderId="0" xfId="0" applyNumberFormat="1" applyFont="1" applyFill="1" applyAlignment="1" applyProtection="1">
      <alignment horizontal="center" vertical="center"/>
      <protection locked="0"/>
    </xf>
    <xf numFmtId="164" fontId="8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2" fontId="3" fillId="5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/>
    <xf numFmtId="0" fontId="3" fillId="0" borderId="10" xfId="0" applyFont="1" applyBorder="1"/>
    <xf numFmtId="0" fontId="3" fillId="0" borderId="11" xfId="0" applyFont="1" applyBorder="1"/>
    <xf numFmtId="165" fontId="8" fillId="3" borderId="13" xfId="0" applyNumberFormat="1" applyFont="1" applyFill="1" applyBorder="1" applyAlignment="1">
      <alignment horizontal="center" vertical="center"/>
    </xf>
    <xf numFmtId="164" fontId="12" fillId="5" borderId="0" xfId="0" applyNumberFormat="1" applyFont="1" applyFill="1"/>
    <xf numFmtId="164" fontId="8" fillId="5" borderId="10" xfId="0" applyNumberFormat="1" applyFont="1" applyFill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165" fontId="8" fillId="5" borderId="0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10" fontId="3" fillId="0" borderId="0" xfId="1" applyNumberFormat="1" applyFont="1"/>
    <xf numFmtId="164" fontId="8" fillId="3" borderId="1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4" fontId="11" fillId="2" borderId="16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10" fontId="3" fillId="6" borderId="5" xfId="1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 applyProtection="1">
      <alignment horizontal="center" vertical="center"/>
      <protection locked="0"/>
    </xf>
    <xf numFmtId="164" fontId="11" fillId="2" borderId="9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D3F1-7BF8-420A-88A0-FFA9E9072FB6}">
  <sheetPr>
    <pageSetUpPr fitToPage="1"/>
  </sheetPr>
  <dimension ref="A1:Q43"/>
  <sheetViews>
    <sheetView showGridLines="0" tabSelected="1" topLeftCell="A14" zoomScale="40" zoomScaleNormal="40" zoomScaleSheetLayoutView="85" workbookViewId="0">
      <selection activeCell="H17" sqref="H17"/>
    </sheetView>
  </sheetViews>
  <sheetFormatPr defaultColWidth="8.77734375" defaultRowHeight="28.8" x14ac:dyDescent="0.55000000000000004"/>
  <cols>
    <col min="1" max="1" width="11.77734375" style="2" customWidth="1"/>
    <col min="2" max="2" width="103.6640625" style="2" customWidth="1"/>
    <col min="3" max="3" width="39.77734375" style="2" customWidth="1"/>
    <col min="4" max="4" width="17.44140625" style="2" customWidth="1"/>
    <col min="5" max="5" width="42.109375" style="2" customWidth="1"/>
    <col min="6" max="7" width="42.44140625" style="2" customWidth="1"/>
    <col min="8" max="8" width="51.109375" style="2" customWidth="1"/>
    <col min="9" max="9" width="48.33203125" style="2" customWidth="1"/>
    <col min="10" max="10" width="45.77734375" style="2" customWidth="1"/>
    <col min="11" max="11" width="18.44140625" style="2" customWidth="1"/>
    <col min="12" max="12" width="9.77734375" style="2" customWidth="1"/>
    <col min="13" max="16384" width="8.77734375" style="2"/>
  </cols>
  <sheetData>
    <row r="1" spans="1:12" ht="36.450000000000003" customHeight="1" thickBot="1" x14ac:dyDescent="0.6">
      <c r="A1" s="1" t="s">
        <v>0</v>
      </c>
    </row>
    <row r="2" spans="1:12" ht="103.95" customHeight="1" thickBot="1" x14ac:dyDescent="0.6">
      <c r="A2" s="49" t="s">
        <v>29</v>
      </c>
      <c r="B2" s="50"/>
      <c r="C2" s="50"/>
      <c r="D2" s="50"/>
      <c r="E2" s="50"/>
      <c r="F2" s="50"/>
      <c r="G2" s="50"/>
      <c r="H2" s="50"/>
      <c r="I2" s="50"/>
      <c r="J2" s="51"/>
      <c r="K2" s="3"/>
      <c r="L2" s="3"/>
    </row>
    <row r="3" spans="1:12" ht="121.05" customHeight="1" thickBot="1" x14ac:dyDescent="0.6">
      <c r="A3" s="52" t="s">
        <v>30</v>
      </c>
      <c r="B3" s="53"/>
      <c r="C3" s="53"/>
      <c r="D3" s="53"/>
      <c r="E3" s="53"/>
      <c r="F3" s="53"/>
      <c r="G3" s="53"/>
      <c r="H3" s="53"/>
      <c r="I3" s="53"/>
      <c r="J3" s="54"/>
    </row>
    <row r="4" spans="1:12" ht="342" customHeight="1" thickBot="1" x14ac:dyDescent="0.6">
      <c r="A4" s="55" t="s">
        <v>1</v>
      </c>
      <c r="B4" s="56"/>
      <c r="C4" s="56"/>
      <c r="D4" s="56"/>
      <c r="E4" s="56"/>
      <c r="F4" s="56"/>
      <c r="G4" s="56"/>
      <c r="H4" s="56"/>
      <c r="I4" s="56"/>
      <c r="J4" s="57"/>
      <c r="K4" s="4"/>
      <c r="L4" s="4"/>
    </row>
    <row r="5" spans="1:12" ht="9.4499999999999993" customHeight="1" x14ac:dyDescent="0.55000000000000004"/>
    <row r="6" spans="1:12" ht="7.05" customHeight="1" x14ac:dyDescent="0.55000000000000004"/>
    <row r="7" spans="1:12" ht="130.19999999999999" customHeight="1" x14ac:dyDescent="0.55000000000000004">
      <c r="A7" s="5" t="s">
        <v>2</v>
      </c>
      <c r="B7" s="6" t="s">
        <v>15</v>
      </c>
      <c r="C7" s="6" t="s">
        <v>3</v>
      </c>
      <c r="D7" s="6" t="s">
        <v>4</v>
      </c>
      <c r="E7" s="5" t="s">
        <v>5</v>
      </c>
      <c r="F7" s="5" t="s">
        <v>6</v>
      </c>
      <c r="G7" s="5" t="s">
        <v>7</v>
      </c>
      <c r="H7" s="6" t="s">
        <v>8</v>
      </c>
      <c r="I7" s="5" t="s">
        <v>9</v>
      </c>
      <c r="J7" s="5" t="s">
        <v>10</v>
      </c>
    </row>
    <row r="8" spans="1:12" ht="58.95" customHeight="1" x14ac:dyDescent="0.55000000000000004">
      <c r="A8" s="7" t="s">
        <v>11</v>
      </c>
      <c r="B8" s="8" t="s">
        <v>31</v>
      </c>
      <c r="C8" s="9" t="s">
        <v>32</v>
      </c>
      <c r="D8" s="10">
        <v>16</v>
      </c>
      <c r="E8" s="45">
        <v>19000</v>
      </c>
      <c r="F8" s="45">
        <f>E8*D8</f>
        <v>304000</v>
      </c>
      <c r="G8" s="46">
        <f>F8/$F$19</f>
        <v>0.20968409435784247</v>
      </c>
      <c r="H8" s="47"/>
      <c r="I8" s="45">
        <f>E8-(E8*H8)</f>
        <v>19000</v>
      </c>
      <c r="J8" s="11">
        <f>I8*D8</f>
        <v>304000</v>
      </c>
    </row>
    <row r="9" spans="1:12" ht="58.95" customHeight="1" x14ac:dyDescent="0.55000000000000004">
      <c r="A9" s="7" t="s">
        <v>12</v>
      </c>
      <c r="B9" s="8" t="s">
        <v>33</v>
      </c>
      <c r="C9" s="9" t="s">
        <v>34</v>
      </c>
      <c r="D9" s="10">
        <v>40</v>
      </c>
      <c r="E9" s="45">
        <v>1000</v>
      </c>
      <c r="F9" s="45">
        <f>E9*D9</f>
        <v>40000</v>
      </c>
      <c r="G9" s="46">
        <f t="shared" ref="G9:G18" si="0">F9/$F$19</f>
        <v>2.7590012415505585E-2</v>
      </c>
      <c r="H9" s="47"/>
      <c r="I9" s="45">
        <f t="shared" ref="I9:I18" si="1">E9-(E9*H9)</f>
        <v>1000</v>
      </c>
      <c r="J9" s="11">
        <f t="shared" ref="J9:J18" si="2">I9*D9</f>
        <v>40000</v>
      </c>
    </row>
    <row r="10" spans="1:12" ht="58.95" customHeight="1" x14ac:dyDescent="0.55000000000000004">
      <c r="A10" s="7" t="s">
        <v>13</v>
      </c>
      <c r="B10" s="8" t="s">
        <v>35</v>
      </c>
      <c r="C10" s="9" t="s">
        <v>34</v>
      </c>
      <c r="D10" s="10">
        <v>40</v>
      </c>
      <c r="E10" s="45">
        <v>1000</v>
      </c>
      <c r="F10" s="45">
        <f>E10*D10</f>
        <v>40000</v>
      </c>
      <c r="G10" s="46">
        <f t="shared" si="0"/>
        <v>2.7590012415505585E-2</v>
      </c>
      <c r="H10" s="47"/>
      <c r="I10" s="45">
        <f t="shared" si="1"/>
        <v>1000</v>
      </c>
      <c r="J10" s="11">
        <f t="shared" si="2"/>
        <v>40000</v>
      </c>
    </row>
    <row r="11" spans="1:12" ht="58.95" customHeight="1" x14ac:dyDescent="0.55000000000000004">
      <c r="A11" s="7" t="s">
        <v>14</v>
      </c>
      <c r="B11" s="8" t="s">
        <v>36</v>
      </c>
      <c r="C11" s="9" t="s">
        <v>34</v>
      </c>
      <c r="D11" s="10">
        <v>54</v>
      </c>
      <c r="E11" s="45">
        <v>600</v>
      </c>
      <c r="F11" s="45">
        <f t="shared" ref="F11" si="3">E11*D11</f>
        <v>32400</v>
      </c>
      <c r="G11" s="46">
        <f t="shared" si="0"/>
        <v>2.2347910056559527E-2</v>
      </c>
      <c r="H11" s="47"/>
      <c r="I11" s="45">
        <f t="shared" si="1"/>
        <v>600</v>
      </c>
      <c r="J11" s="11">
        <f t="shared" si="2"/>
        <v>32400</v>
      </c>
    </row>
    <row r="12" spans="1:12" ht="58.95" customHeight="1" x14ac:dyDescent="0.55000000000000004">
      <c r="A12" s="7" t="s">
        <v>37</v>
      </c>
      <c r="B12" s="8" t="s">
        <v>38</v>
      </c>
      <c r="C12" s="9" t="s">
        <v>34</v>
      </c>
      <c r="D12" s="10">
        <v>54</v>
      </c>
      <c r="E12" s="45">
        <v>600</v>
      </c>
      <c r="F12" s="45">
        <f t="shared" ref="F12:F18" si="4">E12*D12</f>
        <v>32400</v>
      </c>
      <c r="G12" s="46">
        <f t="shared" si="0"/>
        <v>2.2347910056559527E-2</v>
      </c>
      <c r="H12" s="47"/>
      <c r="I12" s="45">
        <f t="shared" si="1"/>
        <v>600</v>
      </c>
      <c r="J12" s="11">
        <f t="shared" si="2"/>
        <v>32400</v>
      </c>
    </row>
    <row r="13" spans="1:12" ht="58.95" customHeight="1" x14ac:dyDescent="0.55000000000000004">
      <c r="A13" s="7" t="s">
        <v>39</v>
      </c>
      <c r="B13" s="8" t="s">
        <v>44</v>
      </c>
      <c r="C13" s="9" t="s">
        <v>32</v>
      </c>
      <c r="D13" s="10">
        <v>16</v>
      </c>
      <c r="E13" s="45">
        <v>11500</v>
      </c>
      <c r="F13" s="45">
        <f t="shared" si="4"/>
        <v>184000</v>
      </c>
      <c r="G13" s="46">
        <f t="shared" si="0"/>
        <v>0.1269140571113257</v>
      </c>
      <c r="H13" s="47"/>
      <c r="I13" s="45">
        <f t="shared" si="1"/>
        <v>11500</v>
      </c>
      <c r="J13" s="11">
        <f t="shared" si="2"/>
        <v>184000</v>
      </c>
    </row>
    <row r="14" spans="1:12" ht="58.95" customHeight="1" x14ac:dyDescent="0.55000000000000004">
      <c r="A14" s="7" t="s">
        <v>40</v>
      </c>
      <c r="B14" s="8" t="s">
        <v>45</v>
      </c>
      <c r="C14" s="9" t="s">
        <v>32</v>
      </c>
      <c r="D14" s="10">
        <v>16</v>
      </c>
      <c r="E14" s="45">
        <v>14900</v>
      </c>
      <c r="F14" s="45">
        <f>E14*D14</f>
        <v>238400</v>
      </c>
      <c r="G14" s="46">
        <f t="shared" si="0"/>
        <v>0.16443647399641328</v>
      </c>
      <c r="H14" s="47"/>
      <c r="I14" s="45">
        <f t="shared" si="1"/>
        <v>14900</v>
      </c>
      <c r="J14" s="11">
        <f t="shared" si="2"/>
        <v>238400</v>
      </c>
    </row>
    <row r="15" spans="1:12" ht="58.95" customHeight="1" x14ac:dyDescent="0.55000000000000004">
      <c r="A15" s="7" t="s">
        <v>41</v>
      </c>
      <c r="B15" s="8" t="s">
        <v>46</v>
      </c>
      <c r="C15" s="9" t="s">
        <v>32</v>
      </c>
      <c r="D15" s="10">
        <v>16</v>
      </c>
      <c r="E15" s="45">
        <v>10200</v>
      </c>
      <c r="F15" s="45">
        <f t="shared" si="4"/>
        <v>163200</v>
      </c>
      <c r="G15" s="46">
        <f t="shared" si="0"/>
        <v>0.1125672506552628</v>
      </c>
      <c r="H15" s="47"/>
      <c r="I15" s="45">
        <f t="shared" si="1"/>
        <v>10200</v>
      </c>
      <c r="J15" s="11">
        <f t="shared" si="2"/>
        <v>163200</v>
      </c>
    </row>
    <row r="16" spans="1:12" ht="58.95" customHeight="1" x14ac:dyDescent="0.55000000000000004">
      <c r="A16" s="7" t="s">
        <v>42</v>
      </c>
      <c r="B16" s="8" t="s">
        <v>47</v>
      </c>
      <c r="C16" s="9" t="s">
        <v>32</v>
      </c>
      <c r="D16" s="10">
        <v>16</v>
      </c>
      <c r="E16" s="45">
        <v>13200</v>
      </c>
      <c r="F16" s="45">
        <f t="shared" si="4"/>
        <v>211200</v>
      </c>
      <c r="G16" s="46">
        <f t="shared" si="0"/>
        <v>0.1456752655538695</v>
      </c>
      <c r="H16" s="47"/>
      <c r="I16" s="45">
        <f t="shared" si="1"/>
        <v>13200</v>
      </c>
      <c r="J16" s="11">
        <f t="shared" si="2"/>
        <v>211200</v>
      </c>
    </row>
    <row r="17" spans="1:17" ht="67.8" customHeight="1" x14ac:dyDescent="0.55000000000000004">
      <c r="A17" s="7" t="s">
        <v>49</v>
      </c>
      <c r="B17" s="8" t="s">
        <v>48</v>
      </c>
      <c r="C17" s="9" t="s">
        <v>16</v>
      </c>
      <c r="D17" s="10">
        <v>40</v>
      </c>
      <c r="E17" s="45">
        <v>480</v>
      </c>
      <c r="F17" s="45">
        <f t="shared" si="4"/>
        <v>19200</v>
      </c>
      <c r="G17" s="46">
        <f t="shared" si="0"/>
        <v>1.3243205959442683E-2</v>
      </c>
      <c r="H17" s="47"/>
      <c r="I17" s="45">
        <f t="shared" si="1"/>
        <v>480</v>
      </c>
      <c r="J17" s="11">
        <f t="shared" si="2"/>
        <v>19200</v>
      </c>
    </row>
    <row r="18" spans="1:17" ht="58.95" customHeight="1" x14ac:dyDescent="0.55000000000000004">
      <c r="A18" s="7" t="s">
        <v>43</v>
      </c>
      <c r="B18" s="8" t="s">
        <v>52</v>
      </c>
      <c r="C18" s="9" t="s">
        <v>16</v>
      </c>
      <c r="D18" s="10">
        <v>370</v>
      </c>
      <c r="E18" s="45">
        <v>500</v>
      </c>
      <c r="F18" s="45">
        <f t="shared" si="4"/>
        <v>185000</v>
      </c>
      <c r="G18" s="46">
        <f t="shared" si="0"/>
        <v>0.12760380742171334</v>
      </c>
      <c r="H18" s="47"/>
      <c r="I18" s="45">
        <f t="shared" si="1"/>
        <v>500</v>
      </c>
      <c r="J18" s="11">
        <f t="shared" si="2"/>
        <v>185000</v>
      </c>
    </row>
    <row r="19" spans="1:17" ht="34.799999999999997" customHeight="1" x14ac:dyDescent="0.55000000000000004">
      <c r="A19" s="12"/>
      <c r="B19" s="13"/>
      <c r="C19" s="14"/>
      <c r="D19" s="15"/>
      <c r="E19" s="16"/>
      <c r="F19" s="16">
        <f>SUM(F8:F18)</f>
        <v>1449800</v>
      </c>
      <c r="G19" s="16"/>
      <c r="H19" s="17"/>
      <c r="I19" s="16"/>
      <c r="J19" s="16">
        <f>SUM(J8:J18)</f>
        <v>1449800</v>
      </c>
    </row>
    <row r="20" spans="1:17" s="18" customFormat="1" ht="58.8" customHeight="1" x14ac:dyDescent="0.55000000000000004">
      <c r="A20" s="58" t="s">
        <v>50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7" s="18" customFormat="1" ht="13.2" customHeight="1" x14ac:dyDescent="0.55000000000000004">
      <c r="A21" s="19"/>
      <c r="B21" s="20"/>
      <c r="C21" s="20"/>
      <c r="D21" s="21"/>
      <c r="E21" s="22"/>
      <c r="F21" s="22"/>
      <c r="G21" s="22"/>
      <c r="H21" s="23"/>
      <c r="I21" s="23"/>
      <c r="J21" s="22"/>
      <c r="L21" s="2"/>
      <c r="M21" s="2"/>
      <c r="N21" s="2"/>
      <c r="O21" s="2"/>
      <c r="P21" s="2"/>
      <c r="Q21" s="2"/>
    </row>
    <row r="22" spans="1:17" s="18" customFormat="1" ht="19.2" customHeight="1" thickBot="1" x14ac:dyDescent="0.6">
      <c r="A22" s="19"/>
      <c r="B22" s="25"/>
      <c r="C22" s="21"/>
      <c r="D22" s="26"/>
      <c r="E22" s="24"/>
      <c r="F22" s="24"/>
      <c r="G22" s="24"/>
      <c r="H22" s="23"/>
      <c r="I22" s="24"/>
      <c r="J22" s="24"/>
    </row>
    <row r="23" spans="1:17" ht="78" customHeight="1" x14ac:dyDescent="0.55000000000000004">
      <c r="A23" s="60" t="s">
        <v>17</v>
      </c>
      <c r="B23" s="61"/>
      <c r="C23" s="61"/>
      <c r="D23" s="61"/>
      <c r="E23" s="62"/>
      <c r="F23" s="48">
        <f>SUM(F8:F18)</f>
        <v>1449800</v>
      </c>
      <c r="G23" s="18"/>
      <c r="H23" s="18"/>
      <c r="I23" s="18"/>
      <c r="J23" s="27"/>
      <c r="K23" s="18"/>
    </row>
    <row r="24" spans="1:17" s="18" customFormat="1" ht="11.55" customHeight="1" x14ac:dyDescent="0.55000000000000004">
      <c r="A24" s="28"/>
      <c r="B24" s="2"/>
      <c r="C24" s="2"/>
      <c r="D24" s="2"/>
      <c r="E24" s="2"/>
      <c r="F24" s="29"/>
    </row>
    <row r="25" spans="1:17" s="18" customFormat="1" ht="87" customHeight="1" x14ac:dyDescent="0.55000000000000004">
      <c r="A25" s="63" t="s">
        <v>18</v>
      </c>
      <c r="B25" s="64"/>
      <c r="C25" s="64"/>
      <c r="D25" s="64"/>
      <c r="E25" s="64"/>
      <c r="F25" s="30">
        <f>H8*G8+H9*G9+H10*G10+H11*G11+H12*G12+H13*G13+H14*G14+H15*G15+H16*G16+H17*G17+H18*G18</f>
        <v>0</v>
      </c>
      <c r="H25" s="31"/>
    </row>
    <row r="26" spans="1:17" s="18" customFormat="1" ht="15" customHeight="1" x14ac:dyDescent="0.55000000000000004">
      <c r="A26" s="32"/>
      <c r="B26" s="24"/>
      <c r="C26" s="24"/>
      <c r="D26" s="24"/>
      <c r="E26" s="24"/>
      <c r="F26" s="33"/>
      <c r="G26" s="24"/>
      <c r="H26" s="24"/>
    </row>
    <row r="27" spans="1:17" s="18" customFormat="1" ht="87" customHeight="1" x14ac:dyDescent="0.55000000000000004">
      <c r="A27" s="65" t="s">
        <v>19</v>
      </c>
      <c r="B27" s="66"/>
      <c r="C27" s="66"/>
      <c r="D27" s="66"/>
      <c r="E27" s="66"/>
      <c r="F27" s="39">
        <f>$F$23-($F$23*$F$25)</f>
        <v>1449800</v>
      </c>
      <c r="G27" s="24"/>
      <c r="H27" s="24"/>
      <c r="I27" s="24"/>
      <c r="J27" s="24"/>
    </row>
    <row r="28" spans="1:17" s="18" customFormat="1" ht="15" customHeight="1" x14ac:dyDescent="0.55000000000000004">
      <c r="A28" s="28"/>
      <c r="B28" s="2"/>
      <c r="C28" s="2"/>
      <c r="D28" s="2"/>
      <c r="E28" s="2"/>
      <c r="F28" s="29"/>
      <c r="G28" s="2"/>
      <c r="H28" s="34"/>
      <c r="I28" s="24"/>
      <c r="J28" s="24"/>
    </row>
    <row r="29" spans="1:17" ht="82.8" customHeight="1" x14ac:dyDescent="0.55000000000000004">
      <c r="A29" s="67" t="s">
        <v>20</v>
      </c>
      <c r="B29" s="68"/>
      <c r="C29" s="68"/>
      <c r="D29" s="68"/>
      <c r="E29" s="68"/>
      <c r="F29" s="39">
        <v>2033.16</v>
      </c>
      <c r="G29" s="35"/>
      <c r="I29" s="35"/>
      <c r="J29" s="36"/>
    </row>
    <row r="30" spans="1:17" ht="30" customHeight="1" x14ac:dyDescent="0.55000000000000004">
      <c r="A30" s="28"/>
      <c r="F30" s="29"/>
      <c r="I30" s="35"/>
      <c r="J30" s="36"/>
    </row>
    <row r="31" spans="1:17" ht="60" customHeight="1" thickBot="1" x14ac:dyDescent="0.6">
      <c r="A31" s="69" t="s">
        <v>21</v>
      </c>
      <c r="B31" s="70"/>
      <c r="C31" s="70"/>
      <c r="D31" s="70"/>
      <c r="E31" s="70"/>
      <c r="F31" s="37">
        <f>F27+F29</f>
        <v>1451833.16</v>
      </c>
      <c r="I31" s="35"/>
    </row>
    <row r="32" spans="1:17" ht="15" customHeight="1" thickBot="1" x14ac:dyDescent="0.6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ht="91.2" customHeight="1" x14ac:dyDescent="0.55000000000000004">
      <c r="A33" s="71" t="s">
        <v>22</v>
      </c>
      <c r="B33" s="72"/>
      <c r="C33" s="72"/>
      <c r="D33" s="72"/>
      <c r="E33" s="72"/>
      <c r="F33" s="73"/>
      <c r="G33" s="38"/>
      <c r="H33" s="38"/>
      <c r="I33" s="38"/>
      <c r="J33" s="38"/>
      <c r="K33" s="38"/>
    </row>
    <row r="34" spans="1:11" ht="101.55" customHeight="1" x14ac:dyDescent="0.55000000000000004">
      <c r="A34" s="74" t="s">
        <v>23</v>
      </c>
      <c r="B34" s="75"/>
      <c r="C34" s="75"/>
      <c r="D34" s="75"/>
      <c r="E34" s="76"/>
      <c r="F34" s="39"/>
      <c r="G34" s="38"/>
      <c r="H34" s="38"/>
      <c r="I34" s="38"/>
      <c r="J34" s="38"/>
      <c r="K34" s="38"/>
    </row>
    <row r="35" spans="1:11" ht="18" customHeight="1" x14ac:dyDescent="0.55000000000000004">
      <c r="A35" s="40"/>
      <c r="B35" s="38"/>
      <c r="C35" s="38"/>
      <c r="D35" s="38"/>
      <c r="E35" s="38"/>
      <c r="F35" s="41"/>
      <c r="G35" s="38"/>
      <c r="H35" s="38"/>
      <c r="I35" s="38"/>
      <c r="J35" s="38"/>
      <c r="K35" s="38"/>
    </row>
    <row r="36" spans="1:11" ht="51.45" customHeight="1" x14ac:dyDescent="0.55000000000000004">
      <c r="A36" s="77" t="s">
        <v>24</v>
      </c>
      <c r="B36" s="78"/>
      <c r="C36" s="78"/>
      <c r="D36" s="78"/>
      <c r="E36" s="78"/>
      <c r="F36" s="42" t="s">
        <v>25</v>
      </c>
      <c r="G36" s="38"/>
      <c r="H36" s="38"/>
      <c r="I36" s="38"/>
      <c r="J36" s="38"/>
      <c r="K36" s="38"/>
    </row>
    <row r="37" spans="1:11" ht="40.200000000000003" customHeight="1" x14ac:dyDescent="0.55000000000000004">
      <c r="A37" s="79" t="s">
        <v>26</v>
      </c>
      <c r="B37" s="80"/>
      <c r="C37" s="80"/>
      <c r="D37" s="80"/>
      <c r="E37" s="81"/>
      <c r="F37" s="43"/>
      <c r="G37" s="38"/>
      <c r="H37" s="38"/>
      <c r="I37" s="38"/>
      <c r="J37" s="38"/>
      <c r="K37" s="38"/>
    </row>
    <row r="38" spans="1:11" ht="142.80000000000001" customHeight="1" thickBot="1" x14ac:dyDescent="0.6">
      <c r="A38" s="82" t="s">
        <v>27</v>
      </c>
      <c r="B38" s="83"/>
      <c r="C38" s="83"/>
      <c r="D38" s="83"/>
      <c r="E38" s="83"/>
      <c r="F38" s="44"/>
      <c r="G38" s="38"/>
      <c r="H38" s="38"/>
      <c r="I38" s="38"/>
      <c r="J38" s="38"/>
      <c r="K38" s="38"/>
    </row>
    <row r="39" spans="1:11" x14ac:dyDescent="0.55000000000000004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55000000000000004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196.8" customHeight="1" x14ac:dyDescent="0.55000000000000004">
      <c r="A41" s="84" t="s">
        <v>51</v>
      </c>
      <c r="B41" s="84"/>
      <c r="C41" s="84"/>
      <c r="D41" s="84"/>
      <c r="E41" s="84"/>
      <c r="F41" s="84"/>
      <c r="G41" s="38"/>
      <c r="H41" s="38"/>
      <c r="I41" s="38"/>
      <c r="J41" s="38"/>
      <c r="K41" s="38"/>
    </row>
    <row r="42" spans="1:11" ht="28.8" customHeight="1" x14ac:dyDescent="0.55000000000000004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82.8" customHeight="1" x14ac:dyDescent="0.55000000000000004">
      <c r="A43" s="59" t="s">
        <v>28</v>
      </c>
      <c r="B43" s="59"/>
      <c r="C43" s="59"/>
      <c r="D43" s="59"/>
      <c r="E43" s="59"/>
      <c r="F43" s="59"/>
      <c r="G43" s="38"/>
      <c r="H43" s="38"/>
      <c r="I43" s="38"/>
      <c r="J43" s="38"/>
      <c r="K43" s="38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A4" name="Intervallo7"/>
    <protectedRange sqref="H8:H18" name="Intervallo5"/>
    <protectedRange sqref="F34:F38" name="Intervallo4"/>
    <protectedRange sqref="A4" name="Intervallo1"/>
    <protectedRange sqref="H8" name="Intervallo2"/>
    <protectedRange sqref="F34:F38" name="Intervallo6"/>
  </protectedRanges>
  <mergeCells count="16">
    <mergeCell ref="A2:J2"/>
    <mergeCell ref="A3:J3"/>
    <mergeCell ref="A4:J4"/>
    <mergeCell ref="A20:J20"/>
    <mergeCell ref="A43:F43"/>
    <mergeCell ref="A23:E23"/>
    <mergeCell ref="A25:E25"/>
    <mergeCell ref="A27:E27"/>
    <mergeCell ref="A29:E29"/>
    <mergeCell ref="A31:E31"/>
    <mergeCell ref="A33:F33"/>
    <mergeCell ref="A34:E34"/>
    <mergeCell ref="A36:E36"/>
    <mergeCell ref="A37:E37"/>
    <mergeCell ref="A38:E38"/>
    <mergeCell ref="A41:F41"/>
  </mergeCells>
  <phoneticPr fontId="18" type="noConversion"/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E1A7-EF19-4002-845D-9CAC79C1C89B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OE</vt:lpstr>
      <vt:lpstr>Foglio1</vt:lpstr>
      <vt:lpstr>OE!Area_stampa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Colantoni, Alessia</dc:creator>
  <cp:lastModifiedBy>Colantoni, Alessia</cp:lastModifiedBy>
  <dcterms:created xsi:type="dcterms:W3CDTF">2025-04-22T07:54:41Z</dcterms:created>
  <dcterms:modified xsi:type="dcterms:W3CDTF">2025-05-12T16:03:07Z</dcterms:modified>
</cp:coreProperties>
</file>